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Tallinna Vangla/Suur tn 1, Jõgeva/"/>
    </mc:Choice>
  </mc:AlternateContent>
  <xr:revisionPtr revIDLastSave="87" documentId="13_ncr:1_{ADC28001-B357-4DF5-972A-994FA26DFD36}" xr6:coauthVersionLast="47" xr6:coauthVersionMax="47" xr10:uidLastSave="{1016563D-5954-4693-8770-1ED46B86CF94}"/>
  <bookViews>
    <workbookView xWindow="-110" yWindow="-110" windowWidth="19420" windowHeight="11620" tabRatio="842" xr2:uid="{00000000-000D-0000-FFFF-FFFF00000000}"/>
  </bookViews>
  <sheets>
    <sheet name="Lisa 1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2" l="1"/>
  <c r="F40" i="2"/>
  <c r="E14" i="2"/>
  <c r="G25" i="2"/>
  <c r="G18" i="2"/>
  <c r="H35" i="2" l="1"/>
  <c r="F35" i="2"/>
  <c r="E25" i="2"/>
  <c r="E18" i="2"/>
  <c r="F26" i="2"/>
  <c r="G26" i="2"/>
  <c r="H26" i="2"/>
  <c r="E26" i="2" l="1"/>
  <c r="H37" i="2"/>
  <c r="H40" i="2"/>
  <c r="H38" i="2"/>
  <c r="H39" i="2" s="1"/>
  <c r="H41" i="2" s="1"/>
  <c r="G29" i="2"/>
  <c r="E29" i="2"/>
  <c r="E31" i="2" l="1"/>
  <c r="E32" i="2"/>
  <c r="E33" i="2"/>
  <c r="E34" i="2"/>
  <c r="G34" i="2"/>
  <c r="G33" i="2"/>
  <c r="G32" i="2"/>
  <c r="G31" i="2"/>
  <c r="G35" i="2" l="1"/>
  <c r="G37" i="2" s="1"/>
  <c r="G38" i="2" s="1"/>
  <c r="G39" i="2" s="1"/>
  <c r="E35" i="2"/>
  <c r="E37" i="2" s="1"/>
  <c r="E38" i="2" s="1"/>
  <c r="E39" i="2" s="1"/>
  <c r="F37" i="2"/>
  <c r="F38" i="2" l="1"/>
  <c r="F39" i="2" s="1"/>
</calcChain>
</file>

<file path=xl/sharedStrings.xml><?xml version="1.0" encoding="utf-8"?>
<sst xmlns="http://schemas.openxmlformats.org/spreadsheetml/2006/main" count="73" uniqueCount="57">
  <si>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</si>
  <si>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</si>
  <si>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</si>
  <si>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</si>
  <si>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</si>
  <si>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</si>
  <si>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</si>
  <si>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</si>
  <si>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</si>
  <si>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</si>
  <si>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</si>
  <si>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</si>
  <si>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</si>
  <si>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</si>
  <si>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</si>
  <si>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</si>
  <si>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</si>
  <si>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</si>
  <si>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</si>
  <si>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</si>
  <si>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 xml:space="preserve">Muutmise alus </t>
  </si>
  <si>
    <t>Netoüür</t>
  </si>
  <si>
    <t>Heakord (310, 320, 360)</t>
  </si>
  <si>
    <t>Heakord (330, 340, 350)</t>
  </si>
  <si>
    <t>Tarbimisteenused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</si>
  <si>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</si>
  <si>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</si>
  <si>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</si>
  <si>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</si>
  <si>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Remonttööd</t>
  </si>
  <si>
    <t>Teenuse hinna muutus</t>
  </si>
  <si>
    <t>Teenuse hinna, tarbimise muutus</t>
  </si>
  <si>
    <t>Lisa 12</t>
  </si>
  <si>
    <t>Suur tn 1, Jõgeva</t>
  </si>
  <si>
    <t>Tugiteenused (721, 722, 742, 743)</t>
  </si>
  <si>
    <t>Üürileandja poolt osutatavate üüri- ja kõrvalteenuste sisu ja ulatus on esitatud lepingu lisas 2 "Poolte kohustused üüripinna korrashoiu tagamisel".</t>
  </si>
  <si>
    <t xml:space="preserve">Hoone üüritav pind </t>
  </si>
  <si>
    <t>Hoone üüritav pind, sh</t>
  </si>
  <si>
    <r>
      <t>m</t>
    </r>
    <r>
      <rPr>
        <vertAlign val="superscript"/>
        <sz val="11"/>
        <color indexed="8"/>
        <rFont val="Times New Roman"/>
        <family val="1"/>
      </rPr>
      <t>2</t>
    </r>
  </si>
  <si>
    <t xml:space="preserve">     ühiskasutuses üüritav pind</t>
  </si>
  <si>
    <t xml:space="preserve">     ainukasutustes üüritav pind</t>
  </si>
  <si>
    <t xml:space="preserve">Üürniku üüripind hoones </t>
  </si>
  <si>
    <t>Üürniku ainukasutuses pind</t>
  </si>
  <si>
    <t>Üürniku arvestuslik ühiskasutuses pind</t>
  </si>
  <si>
    <t xml:space="preserve">Üürniku üüripind hoones kokku </t>
  </si>
  <si>
    <t>Kinnisvara haldamine (RKAS haldusteenus)</t>
  </si>
  <si>
    <t xml:space="preserve"> üürilepingule nr Ü4032/12</t>
  </si>
  <si>
    <t>02.09.2010 sõlmitud üürilepingu nr Ü4032/12 juurde</t>
  </si>
  <si>
    <t>Tugiteenused (714 - tehniline valve)</t>
  </si>
  <si>
    <t>Tallinna Vangla</t>
  </si>
  <si>
    <t>01.01.2025 - 31.12.2025</t>
  </si>
  <si>
    <t>12 kuud</t>
  </si>
  <si>
    <t>Muudatuse nr 6 lisa 3</t>
  </si>
  <si>
    <t xml:space="preserve">Indekseerimine* 31.dets THI, koefitsient 0,5. </t>
  </si>
  <si>
    <t>Üür ja kõrvalteenuste tasu 01.11.2024 - 31.12.2025</t>
  </si>
  <si>
    <t>01.11.2024 - 31.12.2024</t>
  </si>
  <si>
    <t>2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</si>
</sst>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1" xfId="0" applyFont="1" applyBorder="1"/>
    <xf numFmtId="0" fontId="7" fillId="0" borderId="0" xfId="0" applyFont="1"/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5" fillId="2" borderId="5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0" xfId="0" applyFont="1" applyFill="1"/>
    <xf numFmtId="4" fontId="8" fillId="3" borderId="9" xfId="0" applyNumberFormat="1" applyFont="1" applyFill="1" applyBorder="1" applyAlignment="1">
      <alignment horizontal="right"/>
    </xf>
    <xf numFmtId="0" fontId="5" fillId="3" borderId="10" xfId="0" applyFont="1" applyFill="1" applyBorder="1"/>
    <xf numFmtId="0" fontId="7" fillId="2" borderId="7" xfId="0" applyFont="1" applyFill="1" applyBorder="1" applyAlignment="1">
      <alignment horizontal="left"/>
    </xf>
    <xf numFmtId="4" fontId="7" fillId="2" borderId="6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/>
    <xf numFmtId="0" fontId="5" fillId="4" borderId="13" xfId="0" applyFont="1" applyFill="1" applyBorder="1"/>
    <xf numFmtId="0" fontId="7" fillId="0" borderId="0" xfId="0" applyFont="1" applyAlignment="1">
      <alignment horizontal="left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4" fontId="5" fillId="0" borderId="9" xfId="0" applyNumberFormat="1" applyFont="1" applyBorder="1"/>
    <xf numFmtId="9" fontId="2" fillId="0" borderId="0" xfId="0" applyNumberFormat="1" applyFont="1" applyAlignment="1">
      <alignment horizontal="left"/>
    </xf>
    <xf numFmtId="4" fontId="7" fillId="0" borderId="9" xfId="0" applyNumberFormat="1" applyFont="1" applyBorder="1"/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left"/>
    </xf>
    <xf numFmtId="4" fontId="7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5" fillId="0" borderId="16" xfId="0" applyFont="1" applyBorder="1"/>
    <xf numFmtId="0" fontId="7" fillId="2" borderId="17" xfId="0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7" fillId="2" borderId="19" xfId="0" applyFont="1" applyFill="1" applyBorder="1"/>
    <xf numFmtId="0" fontId="5" fillId="0" borderId="20" xfId="0" applyFont="1" applyBorder="1"/>
    <xf numFmtId="0" fontId="5" fillId="0" borderId="21" xfId="0" applyFont="1" applyBorder="1"/>
    <xf numFmtId="0" fontId="7" fillId="2" borderId="22" xfId="0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right"/>
    </xf>
    <xf numFmtId="4" fontId="7" fillId="3" borderId="6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4" fontId="5" fillId="0" borderId="6" xfId="0" applyNumberFormat="1" applyFont="1" applyBorder="1" applyAlignment="1">
      <alignment vertical="center" wrapText="1"/>
    </xf>
    <xf numFmtId="0" fontId="7" fillId="2" borderId="3" xfId="0" applyFont="1" applyFill="1" applyBorder="1" applyAlignment="1">
      <alignment horizontal="center" wrapText="1"/>
    </xf>
    <xf numFmtId="4" fontId="7" fillId="2" borderId="6" xfId="0" applyNumberFormat="1" applyFont="1" applyFill="1" applyBorder="1" applyAlignment="1">
      <alignment horizontal="right"/>
    </xf>
    <xf numFmtId="0" fontId="7" fillId="2" borderId="29" xfId="0" applyFont="1" applyFill="1" applyBorder="1" applyAlignment="1">
      <alignment horizontal="center" wrapText="1"/>
    </xf>
    <xf numFmtId="4" fontId="7" fillId="4" borderId="30" xfId="0" applyNumberFormat="1" applyFont="1" applyFill="1" applyBorder="1" applyAlignment="1">
      <alignment horizontal="right"/>
    </xf>
    <xf numFmtId="4" fontId="5" fillId="0" borderId="28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2" fillId="4" borderId="11" xfId="0" applyNumberFormat="1" applyFont="1" applyFill="1" applyBorder="1" applyAlignment="1">
      <alignment horizontal="right"/>
    </xf>
    <xf numFmtId="4" fontId="2" fillId="4" borderId="13" xfId="0" applyNumberFormat="1" applyFont="1" applyFill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1" fillId="0" borderId="1" xfId="0" applyFont="1" applyBorder="1"/>
    <xf numFmtId="0" fontId="1" fillId="5" borderId="16" xfId="0" applyFont="1" applyFill="1" applyBorder="1" applyAlignment="1">
      <alignment vertical="center"/>
    </xf>
    <xf numFmtId="0" fontId="1" fillId="5" borderId="1" xfId="0" applyFont="1" applyFill="1" applyBorder="1"/>
    <xf numFmtId="0" fontId="1" fillId="5" borderId="26" xfId="0" applyFont="1" applyFill="1" applyBorder="1" applyAlignment="1">
      <alignment vertical="center"/>
    </xf>
    <xf numFmtId="0" fontId="16" fillId="5" borderId="16" xfId="0" applyFont="1" applyFill="1" applyBorder="1" applyAlignment="1">
      <alignment vertical="center"/>
    </xf>
    <xf numFmtId="0" fontId="16" fillId="5" borderId="1" xfId="0" applyFont="1" applyFill="1" applyBorder="1"/>
    <xf numFmtId="4" fontId="14" fillId="4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0" xfId="0" applyNumberFormat="1" applyFont="1"/>
    <xf numFmtId="0" fontId="5" fillId="0" borderId="8" xfId="0" applyFont="1" applyBorder="1"/>
    <xf numFmtId="4" fontId="5" fillId="0" borderId="6" xfId="0" applyNumberFormat="1" applyFont="1" applyBorder="1" applyAlignment="1">
      <alignment horizontal="right" vertical="center" wrapText="1"/>
    </xf>
    <xf numFmtId="4" fontId="5" fillId="0" borderId="36" xfId="0" applyNumberFormat="1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/>
    </xf>
    <xf numFmtId="4" fontId="14" fillId="0" borderId="6" xfId="0" applyNumberFormat="1" applyFont="1" applyBorder="1" applyAlignment="1">
      <alignment horizontal="right"/>
    </xf>
    <xf numFmtId="4" fontId="14" fillId="0" borderId="18" xfId="0" applyNumberFormat="1" applyFont="1" applyBorder="1" applyAlignment="1">
      <alignment wrapText="1"/>
    </xf>
    <xf numFmtId="0" fontId="14" fillId="0" borderId="1" xfId="0" applyFont="1" applyBorder="1"/>
    <xf numFmtId="0" fontId="14" fillId="0" borderId="16" xfId="0" applyFont="1" applyBorder="1"/>
    <xf numFmtId="164" fontId="5" fillId="0" borderId="0" xfId="0" applyNumberFormat="1" applyFont="1"/>
    <xf numFmtId="0" fontId="9" fillId="0" borderId="0" xfId="0" applyFont="1"/>
    <xf numFmtId="0" fontId="13" fillId="0" borderId="0" xfId="0" applyFont="1"/>
    <xf numFmtId="4" fontId="5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wrapText="1"/>
    </xf>
    <xf numFmtId="0" fontId="5" fillId="0" borderId="1" xfId="0" applyFont="1" applyBorder="1"/>
    <xf numFmtId="0" fontId="5" fillId="0" borderId="16" xfId="0" applyFont="1" applyBorder="1"/>
    <xf numFmtId="4" fontId="5" fillId="0" borderId="28" xfId="0" applyNumberFormat="1" applyFont="1" applyBorder="1" applyAlignment="1">
      <alignment horizontal="center" vertical="center" wrapText="1"/>
    </xf>
    <xf numFmtId="4" fontId="5" fillId="0" borderId="31" xfId="0" applyNumberFormat="1" applyFont="1" applyBorder="1" applyAlignment="1">
      <alignment horizontal="center" vertical="center" wrapText="1"/>
    </xf>
    <xf numFmtId="4" fontId="14" fillId="0" borderId="28" xfId="0" applyNumberFormat="1" applyFont="1" applyBorder="1" applyAlignment="1">
      <alignment horizontal="center" vertical="center" wrapText="1"/>
    </xf>
    <xf numFmtId="4" fontId="14" fillId="0" borderId="31" xfId="0" applyNumberFormat="1" applyFont="1" applyBorder="1" applyAlignment="1">
      <alignment horizontal="center" vertical="center" wrapText="1"/>
    </xf>
    <xf numFmtId="4" fontId="14" fillId="0" borderId="2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4" fillId="0" borderId="16" xfId="0" applyFont="1" applyBorder="1"/>
    <xf numFmtId="0" fontId="14" fillId="0" borderId="8" xfId="0" applyFont="1" applyBorder="1"/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5" fillId="0" borderId="32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" fontId="5" fillId="0" borderId="32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5" fillId="0" borderId="22" xfId="0" applyNumberFormat="1" applyFont="1" applyBorder="1" applyAlignment="1">
      <alignment horizontal="right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right" vertical="center" wrapText="1"/>
    </xf>
    <xf numFmtId="4" fontId="5" fillId="0" borderId="29" xfId="0" applyNumberFormat="1" applyFont="1" applyBorder="1" applyAlignment="1">
      <alignment horizontal="right" vertical="center" wrapText="1"/>
    </xf>
  </cellXfs>
  <cellStyles count="2">
    <cellStyle name="Normaallaad 4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O48"/>
  <sheetViews>
    <sheetView tabSelected="1" zoomScale="90" zoomScaleNormal="90" workbookViewId="0">
      <selection activeCell="A4" sqref="A4:J4"/>
    </sheetView>
  </sheetViews>
  <sheetFormatPr defaultColWidth="9.1796875" defaultRowHeight="14" x14ac:dyDescent="0.3"/>
  <cols>
    <col min="1" max="1" width="5.453125" style="1" customWidth="1"/>
    <col min="2" max="2" width="7.7265625" style="1" customWidth="1"/>
    <col min="3" max="3" width="7.81640625" style="1" customWidth="1"/>
    <col min="4" max="4" width="59" style="1" customWidth="1"/>
    <col min="5" max="8" width="17.26953125" style="1" customWidth="1"/>
    <col min="9" max="9" width="38.7265625" style="1" customWidth="1"/>
    <col min="10" max="10" width="33.81640625" style="1" customWidth="1"/>
    <col min="11" max="16384" width="9.1796875" style="1"/>
  </cols>
  <sheetData>
    <row r="1" spans="1:10" x14ac:dyDescent="0.3">
      <c r="A1" s="84" t="s">
        <v>52</v>
      </c>
      <c r="J1" s="59" t="s">
        <v>32</v>
      </c>
    </row>
    <row r="2" spans="1:10" ht="15" customHeight="1" x14ac:dyDescent="0.3">
      <c r="A2" s="83" t="s">
        <v>47</v>
      </c>
      <c r="J2" s="59" t="s">
        <v>46</v>
      </c>
    </row>
    <row r="3" spans="1:10" ht="15" customHeight="1" x14ac:dyDescent="0.3">
      <c r="H3" s="59"/>
    </row>
    <row r="4" spans="1:10" ht="18.75" customHeight="1" x14ac:dyDescent="0.35">
      <c r="A4" s="94" t="s">
        <v>54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6.5" customHeight="1" x14ac:dyDescent="0.3"/>
    <row r="6" spans="1:10" x14ac:dyDescent="0.3">
      <c r="C6" s="4" t="s">
        <v>10</v>
      </c>
      <c r="D6" s="5" t="s">
        <v>49</v>
      </c>
    </row>
    <row r="7" spans="1:10" x14ac:dyDescent="0.3">
      <c r="C7" s="4" t="s">
        <v>11</v>
      </c>
      <c r="D7" s="5" t="s">
        <v>33</v>
      </c>
    </row>
    <row r="9" spans="1:10" ht="16.899999999999999" customHeight="1" x14ac:dyDescent="0.3">
      <c r="B9" s="95" t="s">
        <v>36</v>
      </c>
      <c r="C9" s="96"/>
      <c r="D9" s="63" t="s">
        <v>37</v>
      </c>
      <c r="E9" s="85">
        <v>1803.3</v>
      </c>
      <c r="F9" s="64" t="s">
        <v>38</v>
      </c>
    </row>
    <row r="10" spans="1:10" ht="16" x14ac:dyDescent="0.3">
      <c r="B10" s="97"/>
      <c r="C10" s="98"/>
      <c r="D10" s="63" t="s">
        <v>39</v>
      </c>
      <c r="E10" s="85">
        <v>87.6</v>
      </c>
      <c r="F10" s="64" t="s">
        <v>38</v>
      </c>
    </row>
    <row r="11" spans="1:10" ht="16" x14ac:dyDescent="0.3">
      <c r="B11" s="99"/>
      <c r="C11" s="100"/>
      <c r="D11" s="63" t="s">
        <v>40</v>
      </c>
      <c r="E11" s="85">
        <v>1715.7</v>
      </c>
      <c r="F11" s="64" t="s">
        <v>38</v>
      </c>
    </row>
    <row r="12" spans="1:10" ht="16.899999999999999" customHeight="1" x14ac:dyDescent="0.3">
      <c r="B12" s="95" t="s">
        <v>41</v>
      </c>
      <c r="C12" s="96"/>
      <c r="D12" s="65" t="s">
        <v>42</v>
      </c>
      <c r="E12" s="70">
        <v>106.5</v>
      </c>
      <c r="F12" s="66" t="s">
        <v>38</v>
      </c>
    </row>
    <row r="13" spans="1:10" ht="16" x14ac:dyDescent="0.3">
      <c r="B13" s="97"/>
      <c r="C13" s="98"/>
      <c r="D13" s="67" t="s">
        <v>43</v>
      </c>
      <c r="E13" s="71">
        <v>2.2999999999999998</v>
      </c>
      <c r="F13" s="66" t="s">
        <v>38</v>
      </c>
    </row>
    <row r="14" spans="1:10" ht="16.5" x14ac:dyDescent="0.3">
      <c r="B14" s="99"/>
      <c r="C14" s="100"/>
      <c r="D14" s="68" t="s">
        <v>44</v>
      </c>
      <c r="E14" s="72">
        <f>E12+E13</f>
        <v>108.8</v>
      </c>
      <c r="F14" s="69" t="s">
        <v>27</v>
      </c>
    </row>
    <row r="15" spans="1:10" ht="14.5" thickBot="1" x14ac:dyDescent="0.35"/>
    <row r="16" spans="1:10" ht="14.5" thickBot="1" x14ac:dyDescent="0.35">
      <c r="E16" s="105" t="s">
        <v>55</v>
      </c>
      <c r="F16" s="106"/>
      <c r="G16" s="105" t="s">
        <v>50</v>
      </c>
      <c r="H16" s="106"/>
    </row>
    <row r="17" spans="2:15" ht="16.5" x14ac:dyDescent="0.3">
      <c r="B17" s="7" t="s">
        <v>17</v>
      </c>
      <c r="C17" s="44"/>
      <c r="D17" s="44"/>
      <c r="E17" s="8" t="s">
        <v>28</v>
      </c>
      <c r="F17" s="41" t="s">
        <v>8</v>
      </c>
      <c r="G17" s="8" t="s">
        <v>28</v>
      </c>
      <c r="H17" s="41" t="s">
        <v>8</v>
      </c>
      <c r="I17" s="53" t="s">
        <v>20</v>
      </c>
      <c r="J17" s="9" t="s">
        <v>12</v>
      </c>
      <c r="L17" s="73"/>
      <c r="N17" s="73"/>
    </row>
    <row r="18" spans="2:15" ht="15" customHeight="1" x14ac:dyDescent="0.3">
      <c r="B18" s="43"/>
      <c r="C18" s="110" t="s">
        <v>21</v>
      </c>
      <c r="D18" s="111"/>
      <c r="E18" s="115">
        <f>F18/E14</f>
        <v>11.902720588235294</v>
      </c>
      <c r="F18" s="112">
        <v>1295.0159999999998</v>
      </c>
      <c r="G18" s="115">
        <f>H18/$E$14</f>
        <v>12.140774816176473</v>
      </c>
      <c r="H18" s="112">
        <v>1320.9163000000001</v>
      </c>
      <c r="I18" s="91" t="s">
        <v>53</v>
      </c>
      <c r="J18" s="107"/>
    </row>
    <row r="19" spans="2:15" ht="15" customHeight="1" x14ac:dyDescent="0.3">
      <c r="B19" s="11">
        <v>100</v>
      </c>
      <c r="C19" s="45" t="s">
        <v>14</v>
      </c>
      <c r="D19" s="46"/>
      <c r="E19" s="116"/>
      <c r="F19" s="113"/>
      <c r="G19" s="116"/>
      <c r="H19" s="113"/>
      <c r="I19" s="92"/>
      <c r="J19" s="108"/>
    </row>
    <row r="20" spans="2:15" ht="15" customHeight="1" x14ac:dyDescent="0.3">
      <c r="B20" s="11">
        <v>200</v>
      </c>
      <c r="C20" s="10" t="s">
        <v>0</v>
      </c>
      <c r="D20" s="40"/>
      <c r="E20" s="116"/>
      <c r="F20" s="113"/>
      <c r="G20" s="116"/>
      <c r="H20" s="113"/>
      <c r="I20" s="92"/>
      <c r="J20" s="108"/>
    </row>
    <row r="21" spans="2:15" ht="15" customHeight="1" x14ac:dyDescent="0.3">
      <c r="B21" s="11">
        <v>300</v>
      </c>
      <c r="C21" s="87" t="s">
        <v>22</v>
      </c>
      <c r="D21" s="88"/>
      <c r="E21" s="116"/>
      <c r="F21" s="113"/>
      <c r="G21" s="116"/>
      <c r="H21" s="113"/>
      <c r="I21" s="92"/>
      <c r="J21" s="108"/>
    </row>
    <row r="22" spans="2:15" ht="15" customHeight="1" x14ac:dyDescent="0.3">
      <c r="B22" s="11">
        <v>400</v>
      </c>
      <c r="C22" s="87" t="s">
        <v>29</v>
      </c>
      <c r="D22" s="88"/>
      <c r="E22" s="116"/>
      <c r="F22" s="113"/>
      <c r="G22" s="116"/>
      <c r="H22" s="113"/>
      <c r="I22" s="92"/>
      <c r="J22" s="108"/>
    </row>
    <row r="23" spans="2:15" ht="15" customHeight="1" x14ac:dyDescent="0.3">
      <c r="B23" s="11">
        <v>500</v>
      </c>
      <c r="C23" s="10" t="s">
        <v>1</v>
      </c>
      <c r="D23" s="40"/>
      <c r="E23" s="116"/>
      <c r="F23" s="113"/>
      <c r="G23" s="116"/>
      <c r="H23" s="113"/>
      <c r="I23" s="92"/>
      <c r="J23" s="108"/>
    </row>
    <row r="24" spans="2:15" ht="15" customHeight="1" x14ac:dyDescent="0.3">
      <c r="B24" s="11">
        <v>700</v>
      </c>
      <c r="C24" s="87" t="s">
        <v>34</v>
      </c>
      <c r="D24" s="88"/>
      <c r="E24" s="117"/>
      <c r="F24" s="114"/>
      <c r="G24" s="117"/>
      <c r="H24" s="114"/>
      <c r="I24" s="92"/>
      <c r="J24" s="108"/>
    </row>
    <row r="25" spans="2:15" ht="15" customHeight="1" x14ac:dyDescent="0.3">
      <c r="B25" s="11">
        <v>100</v>
      </c>
      <c r="C25" s="74" t="s">
        <v>45</v>
      </c>
      <c r="D25" s="74"/>
      <c r="E25" s="75">
        <f>F25/E14</f>
        <v>0.38858915441176467</v>
      </c>
      <c r="F25" s="76">
        <v>42.278499999999994</v>
      </c>
      <c r="G25" s="75">
        <f>H25/$E$14</f>
        <v>0.39636121323529416</v>
      </c>
      <c r="H25" s="76">
        <v>43.124100000000006</v>
      </c>
      <c r="I25" s="93"/>
      <c r="J25" s="109"/>
    </row>
    <row r="26" spans="2:15" x14ac:dyDescent="0.3">
      <c r="B26" s="12"/>
      <c r="C26" s="13" t="s">
        <v>13</v>
      </c>
      <c r="D26" s="13"/>
      <c r="E26" s="14">
        <f>SUM(E18:E25)</f>
        <v>12.291309742647059</v>
      </c>
      <c r="F26" s="42">
        <f>SUM(F18:F25)</f>
        <v>1337.2944999999997</v>
      </c>
      <c r="G26" s="14">
        <f>SUM(G18:G25)</f>
        <v>12.537136029411768</v>
      </c>
      <c r="H26" s="42">
        <f>SUM(H18:H25)</f>
        <v>1364.0404000000001</v>
      </c>
      <c r="I26" s="54"/>
      <c r="J26" s="15"/>
    </row>
    <row r="27" spans="2:15" x14ac:dyDescent="0.3">
      <c r="B27" s="16"/>
      <c r="C27" s="17"/>
      <c r="D27" s="17"/>
      <c r="E27" s="18"/>
      <c r="F27" s="48"/>
      <c r="G27" s="18"/>
      <c r="H27" s="48"/>
      <c r="I27" s="49"/>
      <c r="J27" s="19"/>
    </row>
    <row r="28" spans="2:15" ht="16.5" x14ac:dyDescent="0.3">
      <c r="B28" s="20" t="s">
        <v>18</v>
      </c>
      <c r="C28" s="13"/>
      <c r="D28" s="13"/>
      <c r="E28" s="21" t="s">
        <v>28</v>
      </c>
      <c r="F28" s="47" t="s">
        <v>8</v>
      </c>
      <c r="G28" s="21" t="s">
        <v>28</v>
      </c>
      <c r="H28" s="47" t="s">
        <v>8</v>
      </c>
      <c r="I28" s="55" t="s">
        <v>20</v>
      </c>
      <c r="J28" s="22" t="s">
        <v>12</v>
      </c>
    </row>
    <row r="29" spans="2:15" x14ac:dyDescent="0.3">
      <c r="B29" s="77">
        <v>300</v>
      </c>
      <c r="C29" s="103" t="s">
        <v>23</v>
      </c>
      <c r="D29" s="104"/>
      <c r="E29" s="78">
        <f>F29/$E$14</f>
        <v>1.3523428308823529</v>
      </c>
      <c r="F29" s="79">
        <v>147.13489999999999</v>
      </c>
      <c r="G29" s="78">
        <f>H29/$E$14</f>
        <v>1.4589617250551472</v>
      </c>
      <c r="H29" s="79">
        <v>158.735035686</v>
      </c>
      <c r="I29" s="57" t="s">
        <v>30</v>
      </c>
      <c r="J29" s="101"/>
      <c r="O29" s="82"/>
    </row>
    <row r="30" spans="2:15" ht="15" customHeight="1" x14ac:dyDescent="0.3">
      <c r="B30" s="77">
        <v>600</v>
      </c>
      <c r="C30" s="80" t="s">
        <v>24</v>
      </c>
      <c r="D30" s="81"/>
      <c r="E30" s="78"/>
      <c r="F30" s="79"/>
      <c r="G30" s="78"/>
      <c r="H30" s="79"/>
      <c r="I30" s="52"/>
      <c r="J30" s="101"/>
      <c r="O30" s="82"/>
    </row>
    <row r="31" spans="2:15" ht="15" customHeight="1" x14ac:dyDescent="0.3">
      <c r="B31" s="77"/>
      <c r="C31" s="80">
        <v>610</v>
      </c>
      <c r="D31" s="81" t="s">
        <v>2</v>
      </c>
      <c r="E31" s="78">
        <f t="shared" ref="E31:E34" si="0">F31/$E$14</f>
        <v>1.6608455882352942</v>
      </c>
      <c r="F31" s="79">
        <v>180.7</v>
      </c>
      <c r="G31" s="78">
        <f t="shared" ref="G31:G34" si="1">H31/$E$14</f>
        <v>0.97677308610294122</v>
      </c>
      <c r="H31" s="79">
        <v>106.272911768</v>
      </c>
      <c r="I31" s="89" t="s">
        <v>31</v>
      </c>
      <c r="J31" s="101"/>
      <c r="O31" s="82"/>
    </row>
    <row r="32" spans="2:15" x14ac:dyDescent="0.3">
      <c r="B32" s="77"/>
      <c r="C32" s="80">
        <v>620</v>
      </c>
      <c r="D32" s="81" t="s">
        <v>3</v>
      </c>
      <c r="E32" s="78">
        <f t="shared" si="0"/>
        <v>0.43887867647058826</v>
      </c>
      <c r="F32" s="79">
        <v>47.75</v>
      </c>
      <c r="G32" s="78">
        <f t="shared" si="1"/>
        <v>0.42371644227022059</v>
      </c>
      <c r="H32" s="79">
        <v>46.100348918999998</v>
      </c>
      <c r="I32" s="90"/>
      <c r="J32" s="101"/>
    </row>
    <row r="33" spans="2:11" x14ac:dyDescent="0.3">
      <c r="B33" s="77"/>
      <c r="C33" s="80">
        <v>630</v>
      </c>
      <c r="D33" s="81" t="s">
        <v>4</v>
      </c>
      <c r="E33" s="78">
        <f t="shared" si="0"/>
        <v>8.0698529411764697E-2</v>
      </c>
      <c r="F33" s="79">
        <v>8.7799999999999994</v>
      </c>
      <c r="G33" s="78">
        <f t="shared" si="1"/>
        <v>7.4114066755514713E-2</v>
      </c>
      <c r="H33" s="79">
        <v>8.0636104629999998</v>
      </c>
      <c r="I33" s="90"/>
      <c r="J33" s="101"/>
    </row>
    <row r="34" spans="2:11" ht="16.5" customHeight="1" x14ac:dyDescent="0.3">
      <c r="B34" s="77">
        <v>700</v>
      </c>
      <c r="C34" s="103" t="s">
        <v>48</v>
      </c>
      <c r="D34" s="104"/>
      <c r="E34" s="78">
        <f t="shared" si="0"/>
        <v>9.6608455882352933E-3</v>
      </c>
      <c r="F34" s="79">
        <v>1.0510999999999999</v>
      </c>
      <c r="G34" s="78">
        <f t="shared" si="1"/>
        <v>1.2233062123161765E-2</v>
      </c>
      <c r="H34" s="79">
        <v>1.330957159</v>
      </c>
      <c r="I34" s="58" t="s">
        <v>30</v>
      </c>
      <c r="J34" s="102"/>
    </row>
    <row r="35" spans="2:11" ht="15" customHeight="1" thickBot="1" x14ac:dyDescent="0.35">
      <c r="B35" s="23"/>
      <c r="C35" s="24" t="s">
        <v>15</v>
      </c>
      <c r="D35" s="24"/>
      <c r="E35" s="61">
        <f>SUM(E29:E34)</f>
        <v>3.5424264705882349</v>
      </c>
      <c r="F35" s="62">
        <f>SUM(F29:F34)</f>
        <v>385.41599999999994</v>
      </c>
      <c r="G35" s="61">
        <f>SUM(G29:G34)</f>
        <v>2.9457983823069855</v>
      </c>
      <c r="H35" s="62">
        <f>SUM(H29:H34)</f>
        <v>320.50286399499998</v>
      </c>
      <c r="I35" s="56"/>
      <c r="J35" s="25"/>
    </row>
    <row r="36" spans="2:11" ht="17.25" customHeight="1" x14ac:dyDescent="0.3">
      <c r="B36" s="26"/>
      <c r="C36" s="6"/>
      <c r="D36" s="6"/>
      <c r="E36" s="27"/>
      <c r="F36" s="28"/>
      <c r="G36" s="27"/>
      <c r="H36" s="28"/>
      <c r="I36" s="29"/>
    </row>
    <row r="37" spans="2:11" ht="15" customHeight="1" x14ac:dyDescent="0.3">
      <c r="B37" s="86" t="s">
        <v>19</v>
      </c>
      <c r="C37" s="86"/>
      <c r="D37" s="86"/>
      <c r="E37" s="27">
        <f>E35+E26</f>
        <v>15.833736213235294</v>
      </c>
      <c r="F37" s="28">
        <f>F35+F26</f>
        <v>1722.7104999999997</v>
      </c>
      <c r="G37" s="27">
        <f>G35+G26</f>
        <v>15.482934411718754</v>
      </c>
      <c r="H37" s="28">
        <f>H35+H26</f>
        <v>1684.543263995</v>
      </c>
      <c r="I37" s="29"/>
    </row>
    <row r="38" spans="2:11" x14ac:dyDescent="0.3">
      <c r="B38" s="26" t="s">
        <v>9</v>
      </c>
      <c r="C38" s="30"/>
      <c r="D38" s="32">
        <v>0.22</v>
      </c>
      <c r="E38" s="31">
        <f>E37*D38</f>
        <v>3.4834219669117648</v>
      </c>
      <c r="F38" s="28">
        <f>F37*D38</f>
        <v>378.99630999999994</v>
      </c>
      <c r="G38" s="31">
        <f>G37*D38</f>
        <v>3.4062455705781258</v>
      </c>
      <c r="H38" s="28">
        <f>H37*D38</f>
        <v>370.59951807890002</v>
      </c>
    </row>
    <row r="39" spans="2:11" x14ac:dyDescent="0.3">
      <c r="B39" s="6" t="s">
        <v>16</v>
      </c>
      <c r="C39" s="6"/>
      <c r="D39" s="6"/>
      <c r="E39" s="33">
        <f>E38+E37</f>
        <v>19.317158180147061</v>
      </c>
      <c r="F39" s="28">
        <f>F38+F37</f>
        <v>2101.7068099999997</v>
      </c>
      <c r="G39" s="33">
        <f>G38+G37</f>
        <v>18.889179982296881</v>
      </c>
      <c r="H39" s="28">
        <f>H38+H37</f>
        <v>2055.1427820739</v>
      </c>
      <c r="I39" s="29"/>
    </row>
    <row r="40" spans="2:11" x14ac:dyDescent="0.3">
      <c r="B40" s="6" t="s">
        <v>25</v>
      </c>
      <c r="C40" s="6"/>
      <c r="D40" s="6"/>
      <c r="E40" s="33" t="s">
        <v>56</v>
      </c>
      <c r="F40" s="28">
        <f>F37*2</f>
        <v>3445.4209999999994</v>
      </c>
      <c r="G40" s="33" t="s">
        <v>51</v>
      </c>
      <c r="H40" s="28">
        <f>H37*12</f>
        <v>20214.519167940001</v>
      </c>
      <c r="I40" s="34"/>
      <c r="J40" s="35"/>
      <c r="K40" s="73"/>
    </row>
    <row r="41" spans="2:11" ht="14.5" thickBot="1" x14ac:dyDescent="0.35">
      <c r="B41" s="6" t="s">
        <v>26</v>
      </c>
      <c r="C41" s="6"/>
      <c r="D41" s="6"/>
      <c r="E41" s="36" t="s">
        <v>56</v>
      </c>
      <c r="F41" s="37">
        <f>F39*2</f>
        <v>4203.4136199999994</v>
      </c>
      <c r="G41" s="36" t="s">
        <v>51</v>
      </c>
      <c r="H41" s="37">
        <f>H39*12</f>
        <v>24661.7133848868</v>
      </c>
      <c r="I41" s="38"/>
      <c r="J41" s="39"/>
    </row>
    <row r="42" spans="2:11" ht="15.5" x14ac:dyDescent="0.35">
      <c r="B42" s="60"/>
      <c r="C42" s="60"/>
      <c r="D42" s="60"/>
      <c r="E42" s="60"/>
      <c r="F42" s="60"/>
      <c r="G42" s="3"/>
      <c r="H42" s="2"/>
    </row>
    <row r="43" spans="2:11" ht="15.5" x14ac:dyDescent="0.35">
      <c r="B43" s="51" t="s">
        <v>35</v>
      </c>
      <c r="C43" s="2"/>
      <c r="D43" s="2"/>
      <c r="E43" s="2"/>
      <c r="F43" s="2"/>
      <c r="G43" s="2"/>
      <c r="H43" s="2"/>
    </row>
    <row r="44" spans="2:11" ht="15.5" x14ac:dyDescent="0.35">
      <c r="B44" s="51"/>
      <c r="C44" s="2"/>
      <c r="D44" s="2"/>
      <c r="E44" s="2"/>
      <c r="F44" s="2"/>
      <c r="G44" s="2"/>
      <c r="H44" s="2"/>
    </row>
    <row r="45" spans="2:11" x14ac:dyDescent="0.3">
      <c r="B45" s="6" t="s">
        <v>5</v>
      </c>
      <c r="C45" s="6"/>
      <c r="D45" s="6"/>
      <c r="E45" s="6" t="s">
        <v>7</v>
      </c>
    </row>
    <row r="47" spans="2:11" x14ac:dyDescent="0.3">
      <c r="B47" s="50" t="s">
        <v>6</v>
      </c>
      <c r="C47" s="50"/>
      <c r="D47" s="50"/>
      <c r="E47" s="50" t="s">
        <v>6</v>
      </c>
      <c r="F47" s="50"/>
      <c r="G47" s="50"/>
    </row>
    <row r="48" spans="2:11" ht="15.5" x14ac:dyDescent="0.35">
      <c r="B48" s="2"/>
      <c r="C48" s="2"/>
      <c r="D48" s="2"/>
      <c r="E48" s="2"/>
      <c r="F48" s="2"/>
      <c r="G48" s="2"/>
      <c r="H48" s="2"/>
    </row>
  </sheetData>
  <mergeCells count="20">
    <mergeCell ref="A4:J4"/>
    <mergeCell ref="B9:C11"/>
    <mergeCell ref="B12:C14"/>
    <mergeCell ref="J29:J34"/>
    <mergeCell ref="C29:D29"/>
    <mergeCell ref="C34:D34"/>
    <mergeCell ref="E16:F16"/>
    <mergeCell ref="G16:H16"/>
    <mergeCell ref="J18:J25"/>
    <mergeCell ref="C18:D18"/>
    <mergeCell ref="F18:F24"/>
    <mergeCell ref="E18:E24"/>
    <mergeCell ref="G18:G24"/>
    <mergeCell ref="H18:H24"/>
    <mergeCell ref="B37:D37"/>
    <mergeCell ref="C21:D21"/>
    <mergeCell ref="C22:D22"/>
    <mergeCell ref="C24:D24"/>
    <mergeCell ref="I31:I33"/>
    <mergeCell ref="I18:I2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5F25KTUSNP4X-205032580-156955</_dlc_DocId>
    <_dlc_DocIdUrl xmlns="d65e48b5-f38d-431e-9b4f-47403bf4583f">
      <Url>https://rkas.sharepoint.com/Kliendisuhted/_layouts/15/DocIdRedir.aspx?ID=5F25KTUSNP4X-205032580-156955</Url>
      <Description>5F25KTUSNP4X-205032580-156955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E10F6-D2E8-404F-9E58-18F401ADAAE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80DCCA8-2DF7-4A04-8E91-4337180A1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BBD20D-3BE7-444E-B5AE-0481F25A5315}">
  <ds:schemaRefs>
    <ds:schemaRef ds:uri="a4634551-c501-4e5e-ac96-dde1e0c9b252"/>
    <ds:schemaRef ds:uri="http://schemas.microsoft.com/office/infopath/2007/PartnerControls"/>
    <ds:schemaRef ds:uri="http://purl.org/dc/dcmitype/"/>
    <ds:schemaRef ds:uri="http://purl.org/dc/elements/1.1/"/>
    <ds:schemaRef ds:uri="4295b89e-2911-42f0-a767-8ca596d6842f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d65e48b5-f38d-431e-9b4f-47403bf4583f"/>
  </ds:schemaRefs>
</ds:datastoreItem>
</file>

<file path=customXml/itemProps4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12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RKAS</dc:creator>
  <cp:lastModifiedBy>Kerli Kikojan</cp:lastModifiedBy>
  <cp:lastPrinted>2010-12-22T22:08:13Z</cp:lastPrinted>
  <dcterms:created xsi:type="dcterms:W3CDTF">2009-11-20T06:24:07Z</dcterms:created>
  <dcterms:modified xsi:type="dcterms:W3CDTF">2024-10-02T13:44:21Z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MediaServiceImageTags">
    <vt:lpwstr/>
  </property>
  <property fmtid="{D5CDD505-2E9C-101B-9397-08002B2CF9AE}" pid="8" name="_dlc_DocIdItemGuid">
    <vt:lpwstr>1b5e4d7d-425a-4c93-be84-d19e9c41bb15</vt:lpwstr>
  </property>
</Properties>
</file>